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am 2023\So Ke hoach va Dau tu\Ra soat nguon von keo dai sang nam 2023\So lieu ngan sach TW\"/>
    </mc:Choice>
  </mc:AlternateContent>
  <bookViews>
    <workbookView xWindow="0" yWindow="0" windowWidth="28800" windowHeight="12210" activeTab="1"/>
  </bookViews>
  <sheets>
    <sheet name="1. TgBotrivon_T" sheetId="5" r:id="rId1"/>
    <sheet name="2. Keo dai gn NSTW 22" sheetId="3" r:id="rId2"/>
    <sheet name="3. Kéo dài gn von NSDP 23" sheetId="2" r:id="rId3"/>
  </sheets>
  <definedNames>
    <definedName name="_xlnm._FilterDatabase" localSheetId="0" hidden="1">'1. TgBotrivon_T'!$A$7:$O$7</definedName>
    <definedName name="_xlnm._FilterDatabase" localSheetId="1" hidden="1">'2. Keo dai gn NSTW 22'!$A$7:$O$7</definedName>
    <definedName name="_xlnm._FilterDatabase" localSheetId="2" hidden="1">'3. Kéo dài gn von NSDP 23'!$A$8:$O$11</definedName>
    <definedName name="_xlnm.Print_Area" localSheetId="0">'1. TgBotrivon_T'!$A$1:$N$16</definedName>
    <definedName name="_xlnm.Print_Area" localSheetId="1">'2. Keo dai gn NSTW 22'!$A$1:$N$24</definedName>
    <definedName name="_xlnm.Print_Area" localSheetId="2">'3. Kéo dài gn von NSDP 23'!$A$1:$N$29</definedName>
    <definedName name="_xlnm.Print_Titles" localSheetId="0">'1. TgBotrivon_T'!$4:$6</definedName>
    <definedName name="_xlnm.Print_Titles" localSheetId="1">'2. Keo dai gn NSTW 22'!$4:$6</definedName>
    <definedName name="_xlnm.Print_Titles" localSheetId="2">'3. Kéo dài gn von NSDP 23'!$5:$7</definedName>
  </definedNames>
  <calcPr calcId="162913"/>
</workbook>
</file>

<file path=xl/calcChain.xml><?xml version="1.0" encoding="utf-8"?>
<calcChain xmlns="http://schemas.openxmlformats.org/spreadsheetml/2006/main">
  <c r="J12" i="3" l="1"/>
  <c r="G7" i="5" l="1"/>
  <c r="H7" i="5"/>
  <c r="J7" i="5"/>
  <c r="K7" i="5"/>
  <c r="L7" i="5"/>
  <c r="M7" i="5"/>
  <c r="F7" i="5"/>
  <c r="G8" i="5"/>
  <c r="H8" i="5"/>
  <c r="I7" i="5"/>
  <c r="F8" i="5" l="1"/>
  <c r="H9" i="5"/>
  <c r="K64" i="3" l="1"/>
  <c r="G16" i="3"/>
  <c r="F15" i="3" l="1"/>
  <c r="E15" i="3"/>
  <c r="G15" i="3"/>
  <c r="I15" i="3"/>
  <c r="M16" i="3"/>
  <c r="M15" i="3" s="1"/>
  <c r="J15" i="3" l="1"/>
  <c r="H15" i="3"/>
  <c r="H10" i="3"/>
  <c r="A2" i="3" l="1"/>
  <c r="F9" i="3"/>
  <c r="G9" i="3" l="1"/>
  <c r="I9" i="3"/>
  <c r="I13" i="3"/>
  <c r="G13" i="3"/>
  <c r="F13" i="3"/>
  <c r="F8" i="3" s="1"/>
  <c r="F7" i="3" s="1"/>
  <c r="M12" i="3"/>
  <c r="H11" i="3"/>
  <c r="J11" i="3" s="1"/>
  <c r="M11" i="3" s="1"/>
  <c r="I8" i="3" l="1"/>
  <c r="I7" i="3" s="1"/>
  <c r="G8" i="3"/>
  <c r="G7" i="3" s="1"/>
  <c r="H14" i="3"/>
  <c r="J10" i="3" l="1"/>
  <c r="H9" i="3"/>
  <c r="H8" i="3" s="1"/>
  <c r="H7" i="3" s="1"/>
  <c r="J14" i="3"/>
  <c r="H13" i="3"/>
  <c r="M14" i="3" l="1"/>
  <c r="M13" i="3" s="1"/>
  <c r="J13" i="3"/>
  <c r="M10" i="3"/>
  <c r="M9" i="3" s="1"/>
  <c r="M8" i="3" s="1"/>
  <c r="M7" i="3" s="1"/>
  <c r="J9" i="3"/>
  <c r="J8" i="3" s="1"/>
  <c r="J7" i="3" s="1"/>
</calcChain>
</file>

<file path=xl/sharedStrings.xml><?xml version="1.0" encoding="utf-8"?>
<sst xmlns="http://schemas.openxmlformats.org/spreadsheetml/2006/main" count="121" uniqueCount="80">
  <si>
    <t>ĐVT: Triệu đồng</t>
  </si>
  <si>
    <t>STT</t>
  </si>
  <si>
    <t>Danh mục dự án</t>
  </si>
  <si>
    <t>Quyết định đầu tư</t>
  </si>
  <si>
    <t>Số quyết định; ngày, tháng, năm ban hành</t>
  </si>
  <si>
    <t>TỔNG CỘNG</t>
  </si>
  <si>
    <t>I</t>
  </si>
  <si>
    <t>II</t>
  </si>
  <si>
    <t>Mã dự án (TABMIS)</t>
  </si>
  <si>
    <t>A</t>
  </si>
  <si>
    <t>Dự án………….</t>
  </si>
  <si>
    <t>B</t>
  </si>
  <si>
    <t>Ghi chú:  Đối với dự án được giao vốn tại nhiều Quyết định thì cập nhật số liệu theo từng Quyết định (không gộp chung);</t>
  </si>
  <si>
    <t>Chủ đầu tư</t>
  </si>
  <si>
    <t>Tổng mức đầu tư</t>
  </si>
  <si>
    <t>VỐN NGÂN SÁCH XDCB TẬP TRUNG BỔ SUNG CÓ MỤC TIÊU CHO NGÂN SÁCH CẤP HUYỆN</t>
  </si>
  <si>
    <t>C</t>
  </si>
  <si>
    <t>D</t>
  </si>
  <si>
    <t xml:space="preserve">VỐN NGÂN SÁCH CẤP XÃ </t>
  </si>
  <si>
    <t>XÁC NHẬN CỦA KHO BẠC NHÀ NƯỚC</t>
  </si>
  <si>
    <t>Đề xuất hủy dự toán</t>
  </si>
  <si>
    <t>Đề xuất phương án xử lý của địa phương, đơn vị</t>
  </si>
  <si>
    <t>(Kèm theo Văn bản số                /SKHĐT-TH ngày         tháng 01 năm 2023 của Sở Kế hoạch và Đầu tư)</t>
  </si>
  <si>
    <t>Giải ngân đến hết ngày 31/01/2023</t>
  </si>
  <si>
    <t>Đề xuất kéo dài thời gian giải ngân sang kế hoạch năm 2023</t>
  </si>
  <si>
    <t>Nguyên nhân không giải ngân hết kế hoạch vốn</t>
  </si>
  <si>
    <t>VỐN NGÂN SÁCH TRUNG ƯƠNG ĐƯỢC GIAO TRONG KẾ HOẠCH NĂM 2022</t>
  </si>
  <si>
    <t>Kế hoạch vốn NSTW năm 2022</t>
  </si>
  <si>
    <t>Số vốn NSTW còn lại đến hết ngày 31/01/2023 không giải ngân hết</t>
  </si>
  <si>
    <t>Đề xuất hủy dự toán, hoàn trả về NSTW</t>
  </si>
  <si>
    <t>Đề xuất kéo dài thời gian thực hiện và giải ngân sang kế hoạch năm 2023</t>
  </si>
  <si>
    <t>Đánh giá sự phù hợp với các trường hợp được kéo dài tại Khoản 1 Điều 48 Nghị định số 40/2020/NĐ-CP</t>
  </si>
  <si>
    <t>Cam kết về giải ngân hết số vốn đề xuất kéo dài trước ngày 31/12/2023</t>
  </si>
  <si>
    <t>Kế hoạch vốn NSĐP được giao năm 2022</t>
  </si>
  <si>
    <t>Số vốn NSĐP còn lại đến hết ngày 31/01/2023 không giải ngân hết</t>
  </si>
  <si>
    <t>Biểu mẫu 02: RÀ SOÁT KẾT QUẢ GIẢI NGÂN VÀ ĐỀ XUẤT PHƯƠNG ÁN XỬ LÝ KẾ HOẠCH ĐẦU TƯ VỐN NGÂN SÁCH TRUNG ƯƠNG NĂM 2022</t>
  </si>
  <si>
    <t>Biểu mẫu 03: RÀ SOÁT KẾT QUẢ GIẢI NGÂN VÀ ĐỀ XUẤT PHƯƠNG ÁN XỬ LÝ KẾ HOẠCH ĐẦU TƯ VỐN NGÂN SÁCH ĐỊA PHƯƠNG NĂM 2022</t>
  </si>
  <si>
    <t>Lũy kế vốn đã bố trí đến hết ngày 31/01/2023</t>
  </si>
  <si>
    <t>Biểu mẫu 01: RÀ SOÁT ĐỀ XUẤT KÉO DÀI THỜI GIAN BỐ TRÍ VỐN SANG NĂM 2023</t>
  </si>
  <si>
    <t>Thuyết minh</t>
  </si>
  <si>
    <t>Nguyên nhân không bố trí vốn để hoàn thành theo tiến độ</t>
  </si>
  <si>
    <t>Các hệ luy có thể xảy ra khi dự án không được tiếp tục bố trí vốn trong kế hoạch năm 2023</t>
  </si>
  <si>
    <t>Cam kết của địa phương, đơn vị</t>
  </si>
  <si>
    <t>Quyết định điều chỉnh thời gian thực hiện dự án phù hợp với thời gian bố trí vốn</t>
  </si>
  <si>
    <t>Bố trí đủ vốn để hoàn thành dự án trong năm 2023</t>
  </si>
  <si>
    <r>
      <t xml:space="preserve">Quá trình bố trí và giải ngân kế hoạch vốn của dự án </t>
    </r>
    <r>
      <rPr>
        <b/>
        <sz val="14"/>
        <rFont val="Times New Roman"/>
        <family val="1"/>
      </rPr>
      <t>(đề nghị làm rõ từ năm bắt đầu bố trí vốn đến nay)</t>
    </r>
  </si>
  <si>
    <t>Số vốn còn thiếu cần tiếp tục bố trí để hoàn thành dự án trong năm 2023</t>
  </si>
  <si>
    <t>THỦ TRƯỞNG CƠ QUAN/ĐƠN VỊ</t>
  </si>
  <si>
    <t>VỐN NSĐP CẤP TỈNH QUẢN LÝ</t>
  </si>
  <si>
    <t>VỐN NGÂN SÁCH ĐỊA PHƯƠNG CẤP HUYỆN</t>
  </si>
  <si>
    <t>Nhà máy nước và hệ thông cung cấp nước sạch cho Nhân dân thị trấn Hương Khê và 8 xã vùng phụ cận thuộc huyện Hương Khê</t>
  </si>
  <si>
    <t>Quyết định giao vốn: Số 4290; ngày 31/12/2021 của UBND tỉnh</t>
  </si>
  <si>
    <t>Quyết định giao vốn: Số 2266; ngày 03/11/2022 của UBND tỉnh</t>
  </si>
  <si>
    <t>Cải thiện cơ sở hạ tầng đô thị Hương Khê, huyện Hương Khê, tỉnh Hà Tĩnh</t>
  </si>
  <si>
    <t>Ghi chú</t>
  </si>
  <si>
    <t>TW cấp phát</t>
  </si>
  <si>
    <t>Viện trợ không hoàn lại</t>
  </si>
  <si>
    <t>Mục c và đ</t>
  </si>
  <si>
    <t>(i) Một số vật tư, thiết bị (sau khi được điều chỉnh thiết kế) phục vụ xây dựng lắp đặt có các thông số kỹ thuật, tính đặc thù, không phổ biến trên thị trường nên phải nhập khẩu từ nước ngoài. Tuy nhiên, các nhà cung ứng chưa đảm bảo kế hoạch đặt hàng của đơn vị thi công; (ii) Hệ thống đường ống thi công trải rộng trên địa bàn 8 xã và thị trấn nên khó khăn trong vận chuyển vật tư, máy móc thiết bị; một số tuyến đường ống vừa thi công vừa phải phối hợp với các đơn vị liên quan để di dời hệ thống cáp ngầm của Viettel, điện lực, quân đội, VNPT, đường sắt...nên một phần làm ảnh hưởng tới tiến độ thi công</t>
  </si>
  <si>
    <t>Quá trình lập kế hoạch lựa chọn tư vấn lập hồ sơ thiết kế BVTC-DT do có sự khác nhau trong các quy định về đấu thầu của AFD và quy định trong nước nên mất nhiều thời gian để đi đến thống nhất của nhà tài trợ đối với hình thức lựa chọn nhà thầu phù hợp ( ý kiến không phản bác và được AFD đồng ý điều chỉnh tại Công thư số D140 ngày 04/5/2022); đồng thời hoàn thiện thủ tục trình thẩm định lại theo quy định. Đến ngày 10/6/2022, UBND tỉnh đã ban hành Quyết định số 1208/QĐ-UBND về việc phê duyệt kế hoạch lựa chọn nhà thầu các gói thầu tư vấn, rà phá bom mìn. Đến tháng 10/2022 hoàn thiện ký hợp đồng, do đo thời gian còn lại của năm 2022 (02 tháng) không đủ hoàn thiện các hồ sơ thủ tục để giải ngân nguồn vốn trong năm 2022</t>
  </si>
  <si>
    <t>Mục đ</t>
  </si>
  <si>
    <t>Do tỷ giá EUR có biến động lớn so với thời điểm ký hợp đồng</t>
  </si>
  <si>
    <t>ỦY BAN NHÂN DÂN HUYỆN</t>
  </si>
  <si>
    <t>2749;
24/8/2020</t>
  </si>
  <si>
    <t>(Kèm theo Văn bản số                /UBND-TCKH ngày         tháng 02 năm 2023 của UBND huyện Hương Khê)</t>
  </si>
  <si>
    <t>ĐVT:  Triệu đồng</t>
  </si>
  <si>
    <t>Quyết định giao vốn: Số 946/QĐ-UBND; ngày 09, tháng 5, năm 2022 của UBND tỉnh</t>
  </si>
  <si>
    <t>Dự án Cải tạo, nâng cấp đường tỉnh ĐT.553 đoạn từ Km49+900 ÷ Km74+680 (đường Hồ Chí Minh vào Đồn 575, Bản Giàng), huyện Hương Khê, tỉnh Hà Tĩnh</t>
  </si>
  <si>
    <t>790/QĐ-UBND ngày 31/3/2016; 2840/QĐ-UBND ngày 25/9/2018</t>
  </si>
  <si>
    <t>UBND huyện 
Hương Khê</t>
  </si>
  <si>
    <t>III</t>
  </si>
  <si>
    <t>Mục b và đ</t>
  </si>
  <si>
    <t>1092;
9/5/2016</t>
  </si>
  <si>
    <t>DỰ ÁN SỬ DỤNG VỐN VỐN NGÂN SÁCH TRUNG ƯƠNG</t>
  </si>
  <si>
    <t>UBND huyện Hương Khê</t>
  </si>
  <si>
    <t>Nguồn vốn bố trí cho dự án từ năm bắt đầu bố trí vốn đến nay là 222.970 triệu đồng, đến thời điểm báo cáo đã giải ngân lũy kế 197.335 triệu đồng, đạt 89%</t>
  </si>
  <si>
    <t>Trên cơ sở nguồn vốn năm 2022 được cấp có thẩm quyền đồng ý kéo dài thời gian giải ngân sang năm 2023, UBND huyện Hương Khê sẽ cam kết đẩy nhanh tiến độ thực hiện dự án và giải ngân hết kế hoạch vốn được giao (bao gồm nguồn vốn được kéo dài)</t>
  </si>
  <si>
    <r>
      <t>Trên cơ sở đề xuất của UBND huyện Hương Khê, Sở Kế hoạch và Đầu tư đã có Văn bản số 35/TĐGSĐT</t>
    </r>
    <r>
      <rPr>
        <vertAlign val="subscript"/>
        <sz val="14"/>
        <rFont val="Times New Roman"/>
        <family val="1"/>
      </rPr>
      <t xml:space="preserve"> </t>
    </r>
    <r>
      <rPr>
        <sz val="14"/>
        <rFont val="Times New Roman"/>
        <family val="1"/>
      </rPr>
      <t>ngày 06/01/2023 về điều chỉnh thời gian thực hiện, gia 
hạn tiến độ thi công; theo đó, đã đề xuất UBND tỉnh gia hạn thời gian thực hiện dự án đến ngày 30/8/2023; Sau khi UBND tỉnh có quyết định điều chỉnh thời gian thực hiện dự án, UBND huyện sẽ đẩy nhanh tiến độ, hoàn thành dự án theo đúng thời gian quy định</t>
    </r>
  </si>
  <si>
    <t xml:space="preserve">  (i) Trên tuyến đường tỉnh ĐT.553 đoạn từ Km49+900 ÷ Km74+680 đang có tranh chấp đất đai tuy nhiên chưa có phán quyết của Tòa án nên chưa đền bù giải phóng mặt bằng (Hộ ông Nguyễn Văn Phương và hộ bà Trần Thị Khuyên)
  (ii) Việc di dời công trình hạ tầng trên tuyến liên quan đến nhiều đơn vị (hệ thống cáp ngầm của Viettel, điện lực, quân đội, VNPT; hệ thống đường điện; hệ thống đường ống dẫn nước..) làm ảnh hưởng nhiều đến tiến độ thi công. Ngoài ra còn một số hộ dân chưa đồng thuận phương án giải phóng mặt bằng dẫn đến chưa hoàn thành công việc di dời</t>
  </si>
  <si>
    <t>Nếu dự án không được tiếp tục bố trí vốn trong năm 2023, Chủ đầu tư sẽ không có nguồn vốn để thanh toán cho các nhà thầu, việc này sẽ ảnh hưởng đến tiến độ thực hiện dự án, gây ra nợ xây dựng cơ bản, khả năng cao dự án sẽ không thể hoàn thành bàn giao đưa vào sử dụng; 
Công trình chậm đưa vào khai thác, vận hành sẽ không đáp ứng được nhu cầu sử dụng nước sạch và phục vụ sản xuất kinh doanh cho tổ chức và nhân dân, ảnh hưởng đến sự phát triển KTXH của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</si>
</sst>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_(* #,##0.000_);_(* \(#,##0.000\);_(* &quot;-&quot;??_);_(@_)"/>
    <numFmt numFmtId="166" formatCode="_(* #,##0.00000_);_(* \(#,##0.00000\);_(* &quot;-&quot;??_);_(@_)"/>
    <numFmt numFmtId="167" formatCode="#,##0.000_);\(#,##0.000\)"/>
  </numFmts>
  <fonts count="12" x14ac:knownFonts="1">
    <font>
      <sz val="11"/>
      <color theme="1"/>
      <name val="Calibri"/>
      <family val="2"/>
      <scheme val="minor"/>
    </font>
    <font>
      <sz val="11"/>
      <color theme="1"/>
      <name val="Calibri"/>
      <family val="2"/>
      <scheme val="minor"/>
    </font>
    <font>
      <sz val="14"/>
      <name val="Times New Roman"/>
      <family val="1"/>
    </font>
    <font>
      <b/>
      <sz val="14"/>
      <name val="Times New Roman"/>
      <family val="1"/>
    </font>
    <font>
      <i/>
      <sz val="14"/>
      <name val="Times New Roman"/>
      <family val="1"/>
    </font>
    <font>
      <sz val="10"/>
      <name val="Arial"/>
      <family val="2"/>
    </font>
    <font>
      <sz val="14"/>
      <color rgb="FFFF0000"/>
      <name val="Times New Roman"/>
      <family val="1"/>
    </font>
    <font>
      <sz val="14"/>
      <color theme="1"/>
      <name val="Times New Roman"/>
      <family val="1"/>
    </font>
    <font>
      <sz val="12"/>
      <name val="Times New Roman"/>
      <family val="1"/>
    </font>
    <font>
      <vertAlign val="subscript"/>
      <sz val="14"/>
      <name val="Times New Roman"/>
      <family val="1"/>
    </font>
    <font>
      <sz val="17"/>
      <color rgb="FFFF0000"/>
      <name val="Times New Roman"/>
      <family val="1"/>
    </font>
    <font>
      <sz val="17"/>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s>
  <cellStyleXfs count="4">
    <xf numFmtId="0" fontId="0" fillId="0" borderId="0"/>
    <xf numFmtId="43" fontId="1" fillId="0" borderId="0" applyFont="0" applyFill="0" applyBorder="0" applyAlignment="0" applyProtection="0"/>
    <xf numFmtId="0" fontId="5" fillId="0" borderId="0"/>
    <xf numFmtId="0" fontId="1" fillId="0" borderId="0"/>
  </cellStyleXfs>
  <cellXfs count="108">
    <xf numFmtId="0" fontId="0" fillId="0" borderId="0" xfId="0"/>
    <xf numFmtId="0" fontId="2" fillId="0" borderId="0" xfId="0" applyFont="1"/>
    <xf numFmtId="0" fontId="2" fillId="0" borderId="0" xfId="0" applyFont="1" applyAlignment="1">
      <alignment horizontal="center" wrapText="1"/>
    </xf>
    <xf numFmtId="164" fontId="2" fillId="0" borderId="0" xfId="1" applyNumberFormat="1" applyFont="1" applyFill="1"/>
    <xf numFmtId="0" fontId="3" fillId="0" borderId="3" xfId="0" applyFont="1" applyBorder="1" applyAlignment="1">
      <alignment horizontal="center" vertical="center" wrapText="1"/>
    </xf>
    <xf numFmtId="164" fontId="3" fillId="0" borderId="3" xfId="1" applyNumberFormat="1" applyFont="1" applyFill="1" applyBorder="1" applyAlignment="1">
      <alignment horizontal="center" vertical="center" wrapText="1"/>
    </xf>
    <xf numFmtId="0" fontId="3" fillId="0" borderId="0" xfId="0" applyFont="1"/>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xf numFmtId="0" fontId="2" fillId="0" borderId="7" xfId="0" applyFont="1" applyBorder="1" applyAlignment="1">
      <alignment horizontal="center" wrapText="1"/>
    </xf>
    <xf numFmtId="164" fontId="2" fillId="0" borderId="7" xfId="1" applyNumberFormat="1" applyFont="1" applyBorder="1"/>
    <xf numFmtId="164" fontId="2" fillId="0" borderId="0" xfId="1" applyNumberFormat="1" applyFont="1"/>
    <xf numFmtId="0" fontId="2" fillId="0" borderId="0" xfId="0" applyFont="1" applyAlignment="1">
      <alignment vertical="top"/>
    </xf>
    <xf numFmtId="3" fontId="2" fillId="0" borderId="0" xfId="2" applyNumberFormat="1" applyFont="1" applyAlignment="1">
      <alignment horizontal="center" vertical="center" wrapText="1"/>
    </xf>
    <xf numFmtId="164" fontId="3" fillId="0" borderId="0" xfId="1" applyNumberFormat="1" applyFont="1" applyAlignment="1">
      <alignment wrapText="1"/>
    </xf>
    <xf numFmtId="164" fontId="3" fillId="0" borderId="4" xfId="1" applyNumberFormat="1"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164" fontId="3" fillId="0" borderId="8" xfId="1" applyNumberFormat="1" applyFont="1" applyFill="1" applyBorder="1" applyAlignment="1">
      <alignment horizontal="center" vertical="center"/>
    </xf>
    <xf numFmtId="43" fontId="4" fillId="0" borderId="1" xfId="1" applyFont="1" applyFill="1" applyBorder="1" applyAlignment="1">
      <alignment horizontal="center"/>
    </xf>
    <xf numFmtId="0" fontId="3" fillId="0" borderId="4" xfId="0" applyFont="1" applyBorder="1" applyAlignment="1">
      <alignment horizontal="center" vertical="center" wrapText="1"/>
    </xf>
    <xf numFmtId="164" fontId="6" fillId="0" borderId="0" xfId="1" applyNumberFormat="1" applyFont="1"/>
    <xf numFmtId="164" fontId="6" fillId="0" borderId="0" xfId="1" applyNumberFormat="1" applyFont="1" applyFill="1"/>
    <xf numFmtId="164" fontId="6" fillId="0" borderId="7" xfId="1" applyNumberFormat="1" applyFont="1" applyBorder="1"/>
    <xf numFmtId="164" fontId="3" fillId="2" borderId="3" xfId="1"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wrapText="1"/>
    </xf>
    <xf numFmtId="164" fontId="3" fillId="0" borderId="8" xfId="1" applyNumberFormat="1" applyFont="1" applyFill="1" applyBorder="1" applyAlignment="1">
      <alignment horizontal="center" vertical="center" wrapText="1"/>
    </xf>
    <xf numFmtId="164" fontId="2" fillId="0" borderId="6" xfId="1"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164" fontId="2" fillId="0" borderId="0" xfId="1" applyNumberFormat="1" applyFont="1" applyAlignment="1">
      <alignment vertical="center" wrapText="1"/>
    </xf>
    <xf numFmtId="164" fontId="2" fillId="0" borderId="0" xfId="1" applyNumberFormat="1" applyFont="1" applyFill="1" applyAlignment="1">
      <alignment vertical="center" wrapText="1"/>
    </xf>
    <xf numFmtId="164" fontId="3" fillId="2" borderId="8" xfId="1" applyNumberFormat="1" applyFont="1" applyFill="1" applyBorder="1" applyAlignment="1">
      <alignment horizontal="center" vertical="center" wrapText="1"/>
    </xf>
    <xf numFmtId="0" fontId="3" fillId="0" borderId="0" xfId="0" applyFont="1" applyAlignment="1">
      <alignment vertical="center" wrapText="1"/>
    </xf>
    <xf numFmtId="164" fontId="2" fillId="2" borderId="6" xfId="1" applyNumberFormat="1" applyFont="1" applyFill="1" applyBorder="1" applyAlignment="1">
      <alignment horizontal="center" vertical="center" wrapText="1"/>
    </xf>
    <xf numFmtId="164" fontId="3" fillId="0" borderId="0" xfId="1" applyNumberFormat="1" applyFont="1" applyAlignment="1">
      <alignment vertical="center" wrapText="1"/>
    </xf>
    <xf numFmtId="164" fontId="3" fillId="0" borderId="0" xfId="1" applyNumberFormat="1" applyFont="1" applyAlignment="1">
      <alignment horizontal="center" vertical="center" wrapText="1"/>
    </xf>
    <xf numFmtId="164" fontId="3" fillId="0" borderId="0" xfId="1" applyNumberFormat="1" applyFont="1" applyAlignment="1"/>
    <xf numFmtId="0" fontId="3" fillId="0" borderId="6" xfId="0" quotePrefix="1"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164" fontId="3" fillId="0" borderId="6" xfId="1" applyNumberFormat="1" applyFont="1" applyFill="1" applyBorder="1" applyAlignment="1">
      <alignment horizontal="center" vertical="center"/>
    </xf>
    <xf numFmtId="0" fontId="2" fillId="2" borderId="0" xfId="0" applyFont="1" applyFill="1"/>
    <xf numFmtId="0" fontId="2" fillId="2" borderId="7" xfId="0" applyFont="1" applyFill="1" applyBorder="1" applyAlignment="1">
      <alignment horizontal="center" vertical="center"/>
    </xf>
    <xf numFmtId="0" fontId="8" fillId="2" borderId="7" xfId="0" applyFont="1" applyFill="1" applyBorder="1" applyAlignment="1">
      <alignment horizontal="left" vertical="center" wrapText="1"/>
    </xf>
    <xf numFmtId="0" fontId="8" fillId="2" borderId="7" xfId="0" applyFont="1" applyFill="1" applyBorder="1" applyAlignment="1">
      <alignment horizontal="center" vertical="center" wrapText="1"/>
    </xf>
    <xf numFmtId="164" fontId="8" fillId="2" borderId="7"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wrapText="1"/>
    </xf>
    <xf numFmtId="165" fontId="3" fillId="0" borderId="6" xfId="1" applyNumberFormat="1" applyFont="1" applyFill="1" applyBorder="1" applyAlignment="1">
      <alignment horizontal="center" vertical="center"/>
    </xf>
    <xf numFmtId="165" fontId="3" fillId="0" borderId="3" xfId="1" applyNumberFormat="1" applyFont="1" applyFill="1" applyBorder="1" applyAlignment="1">
      <alignment horizontal="center" vertical="center" wrapText="1"/>
    </xf>
    <xf numFmtId="165" fontId="8" fillId="2" borderId="7" xfId="1" applyNumberFormat="1" applyFont="1" applyFill="1" applyBorder="1" applyAlignment="1">
      <alignment horizontal="center" vertical="center"/>
    </xf>
    <xf numFmtId="166" fontId="2" fillId="0" borderId="0" xfId="1" applyNumberFormat="1" applyFont="1" applyAlignment="1">
      <alignment vertical="center" wrapText="1"/>
    </xf>
    <xf numFmtId="0" fontId="3" fillId="0" borderId="9" xfId="0" applyFont="1" applyBorder="1" applyAlignment="1">
      <alignment horizontal="center" vertical="center" wrapText="1"/>
    </xf>
    <xf numFmtId="164" fontId="3" fillId="0" borderId="9" xfId="1" applyNumberFormat="1" applyFont="1" applyFill="1" applyBorder="1" applyAlignment="1">
      <alignment horizontal="center" vertical="center" wrapText="1"/>
    </xf>
    <xf numFmtId="165" fontId="3" fillId="0" borderId="9" xfId="1" applyNumberFormat="1" applyFont="1" applyFill="1" applyBorder="1" applyAlignment="1">
      <alignment horizontal="center" vertical="center" wrapText="1"/>
    </xf>
    <xf numFmtId="164" fontId="3" fillId="2" borderId="9" xfId="1" applyNumberFormat="1" applyFont="1" applyFill="1" applyBorder="1" applyAlignment="1">
      <alignment horizontal="center" vertical="center" wrapText="1"/>
    </xf>
    <xf numFmtId="0" fontId="3" fillId="0" borderId="6" xfId="0" quotePrefix="1" applyFont="1" applyBorder="1" applyAlignment="1">
      <alignment horizontal="center" vertical="center" wrapText="1"/>
    </xf>
    <xf numFmtId="164" fontId="3" fillId="0" borderId="6" xfId="1" applyNumberFormat="1" applyFont="1" applyFill="1" applyBorder="1" applyAlignment="1">
      <alignment horizontal="center" vertical="center" wrapText="1"/>
    </xf>
    <xf numFmtId="165" fontId="3" fillId="0" borderId="6" xfId="1" applyNumberFormat="1" applyFont="1" applyFill="1" applyBorder="1" applyAlignment="1">
      <alignment horizontal="center" vertical="center" wrapText="1"/>
    </xf>
    <xf numFmtId="164" fontId="3" fillId="2" borderId="6" xfId="1" applyNumberFormat="1" applyFont="1" applyFill="1" applyBorder="1" applyAlignment="1">
      <alignment horizontal="center" vertical="center" wrapText="1"/>
    </xf>
    <xf numFmtId="165" fontId="2" fillId="0" borderId="6" xfId="1" applyNumberFormat="1" applyFont="1" applyFill="1" applyBorder="1" applyAlignment="1">
      <alignment horizontal="center" vertical="center" wrapText="1"/>
    </xf>
    <xf numFmtId="0" fontId="7" fillId="0" borderId="6" xfId="0" applyFont="1" applyBorder="1" applyAlignment="1">
      <alignment vertical="center" wrapText="1"/>
    </xf>
    <xf numFmtId="43" fontId="2" fillId="0" borderId="6" xfId="1" applyFont="1" applyFill="1" applyBorder="1" applyAlignment="1">
      <alignment horizontal="center" vertical="center" wrapText="1"/>
    </xf>
    <xf numFmtId="167" fontId="8" fillId="2" borderId="7" xfId="1" applyNumberFormat="1" applyFont="1" applyFill="1" applyBorder="1" applyAlignment="1">
      <alignment horizontal="center" vertical="center"/>
    </xf>
    <xf numFmtId="165" fontId="6" fillId="0" borderId="6" xfId="1" applyNumberFormat="1" applyFont="1" applyFill="1" applyBorder="1" applyAlignment="1">
      <alignment horizontal="center" vertical="center"/>
    </xf>
    <xf numFmtId="43" fontId="4" fillId="0" borderId="0" xfId="1" applyFont="1" applyFill="1" applyBorder="1" applyAlignment="1"/>
    <xf numFmtId="0" fontId="2" fillId="0" borderId="6"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0" fontId="2" fillId="0" borderId="6" xfId="1" applyNumberFormat="1" applyFont="1" applyFill="1" applyBorder="1" applyAlignment="1">
      <alignment horizontal="center" vertical="center" wrapText="1"/>
    </xf>
    <xf numFmtId="0" fontId="2" fillId="0" borderId="0" xfId="0" applyFont="1" applyFill="1"/>
    <xf numFmtId="0" fontId="8" fillId="2" borderId="7" xfId="1" applyNumberFormat="1" applyFont="1" applyFill="1" applyBorder="1" applyAlignment="1">
      <alignment horizontal="center" vertical="center" wrapText="1"/>
    </xf>
    <xf numFmtId="0" fontId="2" fillId="0" borderId="6" xfId="1" applyNumberFormat="1" applyFont="1" applyFill="1" applyBorder="1" applyAlignment="1">
      <alignment horizontal="left" vertical="center" wrapText="1"/>
    </xf>
    <xf numFmtId="164" fontId="11" fillId="0" borderId="6" xfId="1" applyNumberFormat="1" applyFont="1" applyFill="1" applyBorder="1" applyAlignment="1">
      <alignment horizontal="center" vertical="center"/>
    </xf>
    <xf numFmtId="165" fontId="10" fillId="0" borderId="6"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wrapText="1"/>
    </xf>
    <xf numFmtId="164" fontId="3" fillId="0" borderId="0" xfId="1" applyNumberFormat="1" applyFont="1" applyAlignment="1">
      <alignment horizontal="center"/>
    </xf>
    <xf numFmtId="43" fontId="4" fillId="0" borderId="1" xfId="1" applyFont="1" applyFill="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2" xfId="1" applyNumberFormat="1" applyFont="1" applyFill="1" applyBorder="1" applyAlignment="1">
      <alignment horizontal="center" vertical="center" wrapText="1"/>
    </xf>
    <xf numFmtId="164" fontId="2" fillId="0" borderId="4"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3" fontId="2" fillId="0" borderId="2" xfId="2" applyNumberFormat="1" applyFont="1" applyBorder="1" applyAlignment="1">
      <alignment horizontal="center" vertical="center" wrapText="1"/>
    </xf>
    <xf numFmtId="3" fontId="2" fillId="0" borderId="5" xfId="2" applyNumberFormat="1" applyFont="1" applyBorder="1" applyAlignment="1">
      <alignment horizontal="center" vertical="center" wrapText="1"/>
    </xf>
    <xf numFmtId="164" fontId="6" fillId="0" borderId="2" xfId="1" applyNumberFormat="1" applyFont="1" applyFill="1" applyBorder="1" applyAlignment="1">
      <alignment horizontal="center" vertical="center" wrapText="1"/>
    </xf>
    <xf numFmtId="164" fontId="6" fillId="0" borderId="4" xfId="1" applyNumberFormat="1" applyFont="1" applyFill="1" applyBorder="1" applyAlignment="1">
      <alignment horizontal="center" vertical="center" wrapText="1"/>
    </xf>
    <xf numFmtId="164" fontId="6" fillId="0" borderId="5" xfId="1" applyNumberFormat="1" applyFont="1" applyFill="1" applyBorder="1" applyAlignment="1">
      <alignment horizontal="center" vertical="center" wrapText="1"/>
    </xf>
    <xf numFmtId="3" fontId="2" fillId="0" borderId="3" xfId="2" applyNumberFormat="1" applyFont="1" applyBorder="1" applyAlignment="1">
      <alignment horizontal="center" vertical="center" wrapText="1"/>
    </xf>
    <xf numFmtId="164" fontId="3" fillId="0" borderId="0" xfId="1" applyNumberFormat="1" applyFont="1" applyAlignment="1">
      <alignment horizontal="center" vertical="center" wrapText="1"/>
    </xf>
    <xf numFmtId="0" fontId="4" fillId="0" borderId="0" xfId="0" applyFont="1" applyAlignment="1">
      <alignment horizontal="center" vertical="center" wrapText="1"/>
    </xf>
    <xf numFmtId="43" fontId="4" fillId="0" borderId="1" xfId="1" applyFont="1" applyFill="1" applyBorder="1" applyAlignment="1">
      <alignment horizontal="center" vertical="center" wrapText="1"/>
    </xf>
    <xf numFmtId="164" fontId="4" fillId="0" borderId="0" xfId="1" applyNumberFormat="1" applyFont="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2" fillId="2" borderId="2"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3" fillId="0" borderId="0" xfId="0" applyFont="1" applyAlignment="1">
      <alignment horizontal="center"/>
    </xf>
  </cellXfs>
  <cellStyles count="4">
    <cellStyle name="Comma" xfId="1" builtinId="3"/>
    <cellStyle name="Normal" xfId="0" builtinId="0"/>
    <cellStyle name="Normal 2" xfId="3"/>
    <cellStyle name="Normal_Bieu mau (CV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opLeftCell="B1" zoomScale="85" zoomScaleNormal="85" workbookViewId="0">
      <selection activeCell="E8" sqref="E8"/>
    </sheetView>
  </sheetViews>
  <sheetFormatPr defaultColWidth="9.140625" defaultRowHeight="18.75" x14ac:dyDescent="0.3"/>
  <cols>
    <col min="1" max="1" width="6.85546875" style="1" customWidth="1"/>
    <col min="2" max="2" width="40.28515625" style="1" customWidth="1"/>
    <col min="3" max="3" width="14.5703125" style="1" customWidth="1"/>
    <col min="4" max="4" width="12.85546875" style="2" customWidth="1"/>
    <col min="5" max="5" width="13.7109375" style="12" customWidth="1"/>
    <col min="6" max="7" width="14.5703125" style="12" customWidth="1"/>
    <col min="8" max="8" width="14.5703125" style="23" customWidth="1"/>
    <col min="9" max="10" width="15.140625" style="12" customWidth="1"/>
    <col min="11" max="11" width="29.7109375" style="12" customWidth="1"/>
    <col min="12" max="12" width="23.5703125" style="12" customWidth="1"/>
    <col min="13" max="13" width="17" style="12" customWidth="1"/>
    <col min="14" max="14" width="15.140625" style="12" customWidth="1"/>
    <col min="15" max="16384" width="9.140625" style="1"/>
  </cols>
  <sheetData>
    <row r="1" spans="1:16" ht="34.5" customHeight="1" x14ac:dyDescent="0.3">
      <c r="A1" s="82" t="s">
        <v>38</v>
      </c>
      <c r="B1" s="82"/>
      <c r="C1" s="82"/>
      <c r="D1" s="82"/>
      <c r="E1" s="82"/>
      <c r="F1" s="82"/>
      <c r="G1" s="82"/>
      <c r="H1" s="82"/>
      <c r="I1" s="82"/>
      <c r="J1" s="82"/>
      <c r="K1" s="82"/>
      <c r="L1" s="82"/>
      <c r="M1" s="82"/>
      <c r="N1" s="82"/>
    </row>
    <row r="2" spans="1:16" ht="24" customHeight="1" x14ac:dyDescent="0.3">
      <c r="A2" s="83" t="s">
        <v>64</v>
      </c>
      <c r="B2" s="83"/>
      <c r="C2" s="83"/>
      <c r="D2" s="83"/>
      <c r="E2" s="83"/>
      <c r="F2" s="83"/>
      <c r="G2" s="83"/>
      <c r="H2" s="83"/>
      <c r="I2" s="83"/>
      <c r="J2" s="83"/>
      <c r="K2" s="83"/>
      <c r="L2" s="83"/>
      <c r="M2" s="83"/>
      <c r="N2" s="83"/>
    </row>
    <row r="3" spans="1:16" ht="27" customHeight="1" x14ac:dyDescent="0.3">
      <c r="E3" s="3"/>
      <c r="F3" s="3"/>
      <c r="G3" s="3"/>
      <c r="H3" s="24"/>
      <c r="I3" s="3"/>
      <c r="J3" s="3"/>
      <c r="K3" s="3"/>
      <c r="L3" s="3"/>
      <c r="M3" s="81" t="s">
        <v>0</v>
      </c>
      <c r="N3" s="81"/>
      <c r="O3" s="67"/>
    </row>
    <row r="4" spans="1:16" ht="39" customHeight="1" x14ac:dyDescent="0.3">
      <c r="A4" s="84" t="s">
        <v>1</v>
      </c>
      <c r="B4" s="84" t="s">
        <v>2</v>
      </c>
      <c r="C4" s="84" t="s">
        <v>8</v>
      </c>
      <c r="D4" s="87" t="s">
        <v>3</v>
      </c>
      <c r="E4" s="87"/>
      <c r="F4" s="88" t="s">
        <v>37</v>
      </c>
      <c r="G4" s="88" t="s">
        <v>23</v>
      </c>
      <c r="H4" s="93" t="s">
        <v>46</v>
      </c>
      <c r="I4" s="79" t="s">
        <v>39</v>
      </c>
      <c r="J4" s="79"/>
      <c r="K4" s="79"/>
      <c r="L4" s="79" t="s">
        <v>42</v>
      </c>
      <c r="M4" s="79"/>
      <c r="N4" s="88" t="s">
        <v>13</v>
      </c>
    </row>
    <row r="5" spans="1:16" ht="39" customHeight="1" x14ac:dyDescent="0.3">
      <c r="A5" s="85"/>
      <c r="B5" s="85"/>
      <c r="C5" s="85"/>
      <c r="D5" s="87" t="s">
        <v>4</v>
      </c>
      <c r="E5" s="91" t="s">
        <v>14</v>
      </c>
      <c r="F5" s="89"/>
      <c r="G5" s="89"/>
      <c r="H5" s="94"/>
      <c r="I5" s="79" t="s">
        <v>45</v>
      </c>
      <c r="J5" s="79" t="s">
        <v>40</v>
      </c>
      <c r="K5" s="79" t="s">
        <v>41</v>
      </c>
      <c r="L5" s="79" t="s">
        <v>43</v>
      </c>
      <c r="M5" s="79" t="s">
        <v>44</v>
      </c>
      <c r="N5" s="89"/>
    </row>
    <row r="6" spans="1:16" ht="138" customHeight="1" x14ac:dyDescent="0.3">
      <c r="A6" s="86"/>
      <c r="B6" s="86"/>
      <c r="C6" s="86"/>
      <c r="D6" s="87"/>
      <c r="E6" s="92"/>
      <c r="F6" s="90"/>
      <c r="G6" s="90"/>
      <c r="H6" s="95"/>
      <c r="I6" s="79"/>
      <c r="J6" s="79"/>
      <c r="K6" s="79"/>
      <c r="L6" s="79"/>
      <c r="M6" s="79"/>
      <c r="N6" s="90"/>
      <c r="P6" s="14"/>
    </row>
    <row r="7" spans="1:16" x14ac:dyDescent="0.3">
      <c r="A7" s="4"/>
      <c r="B7" s="4" t="s">
        <v>5</v>
      </c>
      <c r="C7" s="4"/>
      <c r="D7" s="4"/>
      <c r="E7" s="5"/>
      <c r="F7" s="5">
        <f>F8</f>
        <v>222970</v>
      </c>
      <c r="G7" s="5">
        <f t="shared" ref="G7:M7" si="0">G8</f>
        <v>197334.70435000001</v>
      </c>
      <c r="H7" s="5">
        <f t="shared" si="0"/>
        <v>32130.295649999985</v>
      </c>
      <c r="I7" s="5">
        <f t="shared" si="0"/>
        <v>0</v>
      </c>
      <c r="J7" s="5">
        <f t="shared" si="0"/>
        <v>0</v>
      </c>
      <c r="K7" s="5">
        <f t="shared" si="0"/>
        <v>0</v>
      </c>
      <c r="L7" s="5">
        <f t="shared" si="0"/>
        <v>0</v>
      </c>
      <c r="M7" s="5">
        <f t="shared" si="0"/>
        <v>0</v>
      </c>
      <c r="N7" s="5"/>
    </row>
    <row r="8" spans="1:16" s="6" customFormat="1" ht="37.5" x14ac:dyDescent="0.3">
      <c r="A8" s="17" t="s">
        <v>9</v>
      </c>
      <c r="B8" s="19" t="s">
        <v>73</v>
      </c>
      <c r="C8" s="18"/>
      <c r="D8" s="19"/>
      <c r="E8" s="20"/>
      <c r="F8" s="20">
        <f>F9+F10</f>
        <v>222970</v>
      </c>
      <c r="G8" s="20">
        <f t="shared" ref="G8:H8" si="1">G9+G10</f>
        <v>197334.70435000001</v>
      </c>
      <c r="H8" s="20">
        <f t="shared" si="1"/>
        <v>32130.295649999985</v>
      </c>
      <c r="I8" s="20"/>
      <c r="J8" s="20"/>
      <c r="K8" s="20"/>
      <c r="L8" s="20"/>
      <c r="M8" s="20"/>
      <c r="N8" s="20"/>
    </row>
    <row r="9" spans="1:16" s="74" customFormat="1" ht="409.5" x14ac:dyDescent="0.3">
      <c r="A9" s="68">
        <v>1</v>
      </c>
      <c r="B9" s="69" t="s">
        <v>50</v>
      </c>
      <c r="C9" s="69">
        <v>7568910</v>
      </c>
      <c r="D9" s="70" t="s">
        <v>72</v>
      </c>
      <c r="E9" s="71">
        <v>229465</v>
      </c>
      <c r="F9" s="71">
        <v>222970</v>
      </c>
      <c r="G9" s="71">
        <v>197334.70435000001</v>
      </c>
      <c r="H9" s="72">
        <f>E9-G9</f>
        <v>32130.295649999985</v>
      </c>
      <c r="I9" s="29" t="s">
        <v>75</v>
      </c>
      <c r="J9" s="29"/>
      <c r="K9" s="76" t="s">
        <v>79</v>
      </c>
      <c r="L9" s="73" t="s">
        <v>77</v>
      </c>
      <c r="M9" s="73" t="s">
        <v>76</v>
      </c>
      <c r="N9" s="29" t="s">
        <v>74</v>
      </c>
    </row>
    <row r="10" spans="1:16" ht="6.75" customHeight="1" x14ac:dyDescent="0.3">
      <c r="A10" s="9"/>
      <c r="B10" s="9"/>
      <c r="C10" s="9"/>
      <c r="D10" s="10"/>
      <c r="E10" s="11"/>
      <c r="F10" s="11"/>
      <c r="G10" s="11"/>
      <c r="H10" s="25"/>
      <c r="I10" s="11"/>
      <c r="J10" s="11"/>
      <c r="K10" s="11"/>
      <c r="L10" s="11"/>
      <c r="M10" s="11"/>
      <c r="N10" s="11"/>
    </row>
    <row r="12" spans="1:16" x14ac:dyDescent="0.3">
      <c r="J12" s="39"/>
      <c r="K12" s="80" t="s">
        <v>62</v>
      </c>
      <c r="L12" s="80"/>
      <c r="M12" s="80"/>
      <c r="N12" s="80"/>
    </row>
  </sheetData>
  <mergeCells count="21">
    <mergeCell ref="M3:N3"/>
    <mergeCell ref="A1:N1"/>
    <mergeCell ref="A2:N2"/>
    <mergeCell ref="A4:A6"/>
    <mergeCell ref="B4:B6"/>
    <mergeCell ref="C4:C6"/>
    <mergeCell ref="D4:E4"/>
    <mergeCell ref="F4:F6"/>
    <mergeCell ref="G4:G6"/>
    <mergeCell ref="N4:N6"/>
    <mergeCell ref="D5:D6"/>
    <mergeCell ref="E5:E6"/>
    <mergeCell ref="I5:I6"/>
    <mergeCell ref="J5:J6"/>
    <mergeCell ref="H4:H6"/>
    <mergeCell ref="K5:K6"/>
    <mergeCell ref="I4:K4"/>
    <mergeCell ref="L4:M4"/>
    <mergeCell ref="L5:L6"/>
    <mergeCell ref="M5:M6"/>
    <mergeCell ref="K12:N12"/>
  </mergeCells>
  <printOptions horizontalCentered="1"/>
  <pageMargins left="0.5" right="0.5" top="0.5" bottom="0.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4"/>
  <sheetViews>
    <sheetView tabSelected="1" topLeftCell="A11" zoomScale="85" zoomScaleNormal="85" workbookViewId="0">
      <selection activeCell="H12" sqref="H12"/>
    </sheetView>
  </sheetViews>
  <sheetFormatPr defaultColWidth="9.140625" defaultRowHeight="18.75" x14ac:dyDescent="0.25"/>
  <cols>
    <col min="1" max="1" width="6.85546875" style="30" customWidth="1"/>
    <col min="2" max="2" width="37" style="30" customWidth="1"/>
    <col min="3" max="3" width="12" style="31" customWidth="1"/>
    <col min="4" max="4" width="13.7109375" style="31" customWidth="1"/>
    <col min="5" max="5" width="14.140625" style="32" customWidth="1"/>
    <col min="6" max="6" width="16.7109375" style="32" customWidth="1"/>
    <col min="7" max="7" width="16.42578125" style="32" customWidth="1"/>
    <col min="8" max="8" width="15.140625" style="32" customWidth="1"/>
    <col min="9" max="9" width="11.140625" style="32" customWidth="1"/>
    <col min="10" max="10" width="14.28515625" style="32" customWidth="1"/>
    <col min="11" max="11" width="40.140625" style="32" customWidth="1"/>
    <col min="12" max="12" width="17.7109375" style="32" customWidth="1"/>
    <col min="13" max="13" width="15.140625" style="32" customWidth="1"/>
    <col min="14" max="14" width="12.7109375" style="32" customWidth="1"/>
    <col min="15" max="16384" width="9.140625" style="30"/>
  </cols>
  <sheetData>
    <row r="1" spans="1:16" ht="34.5" customHeight="1" x14ac:dyDescent="0.25">
      <c r="A1" s="82" t="s">
        <v>35</v>
      </c>
      <c r="B1" s="82"/>
      <c r="C1" s="82"/>
      <c r="D1" s="82"/>
      <c r="E1" s="82"/>
      <c r="F1" s="82"/>
      <c r="G1" s="82"/>
      <c r="H1" s="82"/>
      <c r="I1" s="82"/>
      <c r="J1" s="82"/>
      <c r="K1" s="82"/>
      <c r="L1" s="82"/>
      <c r="M1" s="82"/>
      <c r="N1" s="82"/>
    </row>
    <row r="2" spans="1:16" ht="24" customHeight="1" x14ac:dyDescent="0.25">
      <c r="A2" s="98" t="str">
        <f>'1. TgBotrivon_T'!A2:N2</f>
        <v>(Kèm theo Văn bản số                /UBND-TCKH ngày         tháng 02 năm 2023 của UBND huyện Hương Khê)</v>
      </c>
      <c r="B2" s="98"/>
      <c r="C2" s="98"/>
      <c r="D2" s="98"/>
      <c r="E2" s="98"/>
      <c r="F2" s="98"/>
      <c r="G2" s="98"/>
      <c r="H2" s="98"/>
      <c r="I2" s="98"/>
      <c r="J2" s="98"/>
      <c r="K2" s="98"/>
      <c r="L2" s="98"/>
      <c r="M2" s="98"/>
      <c r="N2" s="98"/>
    </row>
    <row r="3" spans="1:16" ht="27" customHeight="1" x14ac:dyDescent="0.25">
      <c r="E3" s="33"/>
      <c r="F3" s="33"/>
      <c r="G3" s="33"/>
      <c r="H3" s="33"/>
      <c r="I3" s="33"/>
      <c r="J3" s="33"/>
      <c r="K3" s="33"/>
      <c r="L3" s="33"/>
      <c r="M3" s="99" t="s">
        <v>65</v>
      </c>
      <c r="N3" s="99"/>
    </row>
    <row r="4" spans="1:16" ht="53.25" customHeight="1" x14ac:dyDescent="0.25">
      <c r="A4" s="87" t="s">
        <v>1</v>
      </c>
      <c r="B4" s="87" t="s">
        <v>2</v>
      </c>
      <c r="C4" s="87" t="s">
        <v>8</v>
      </c>
      <c r="D4" s="87" t="s">
        <v>3</v>
      </c>
      <c r="E4" s="87"/>
      <c r="F4" s="79" t="s">
        <v>27</v>
      </c>
      <c r="G4" s="79" t="s">
        <v>23</v>
      </c>
      <c r="H4" s="79" t="s">
        <v>28</v>
      </c>
      <c r="I4" s="79" t="s">
        <v>21</v>
      </c>
      <c r="J4" s="79"/>
      <c r="K4" s="79" t="s">
        <v>25</v>
      </c>
      <c r="L4" s="79" t="s">
        <v>31</v>
      </c>
      <c r="M4" s="79" t="s">
        <v>32</v>
      </c>
      <c r="N4" s="79" t="s">
        <v>54</v>
      </c>
    </row>
    <row r="5" spans="1:16" ht="39" customHeight="1" x14ac:dyDescent="0.25">
      <c r="A5" s="87"/>
      <c r="B5" s="87"/>
      <c r="C5" s="87"/>
      <c r="D5" s="87" t="s">
        <v>4</v>
      </c>
      <c r="E5" s="96" t="s">
        <v>14</v>
      </c>
      <c r="F5" s="79"/>
      <c r="G5" s="79"/>
      <c r="H5" s="79"/>
      <c r="I5" s="79" t="s">
        <v>29</v>
      </c>
      <c r="J5" s="79" t="s">
        <v>30</v>
      </c>
      <c r="K5" s="79"/>
      <c r="L5" s="79"/>
      <c r="M5" s="79"/>
      <c r="N5" s="79"/>
    </row>
    <row r="6" spans="1:16" ht="106.5" customHeight="1" x14ac:dyDescent="0.25">
      <c r="A6" s="87"/>
      <c r="B6" s="87"/>
      <c r="C6" s="87"/>
      <c r="D6" s="87"/>
      <c r="E6" s="96"/>
      <c r="F6" s="79"/>
      <c r="G6" s="79"/>
      <c r="H6" s="79"/>
      <c r="I6" s="79"/>
      <c r="J6" s="79"/>
      <c r="K6" s="79"/>
      <c r="L6" s="79"/>
      <c r="M6" s="79"/>
      <c r="N6" s="79"/>
      <c r="P6" s="14"/>
    </row>
    <row r="7" spans="1:16" x14ac:dyDescent="0.25">
      <c r="A7" s="4"/>
      <c r="B7" s="4" t="s">
        <v>5</v>
      </c>
      <c r="C7" s="4"/>
      <c r="D7" s="4"/>
      <c r="E7" s="5"/>
      <c r="F7" s="51">
        <f>F8</f>
        <v>127122.647</v>
      </c>
      <c r="G7" s="51">
        <f>G8</f>
        <v>36099.738642000004</v>
      </c>
      <c r="H7" s="51">
        <f t="shared" ref="H7:J7" si="0">H8</f>
        <v>91022.908358000001</v>
      </c>
      <c r="I7" s="5">
        <f t="shared" si="0"/>
        <v>0</v>
      </c>
      <c r="J7" s="51">
        <f t="shared" si="0"/>
        <v>91022.908358000001</v>
      </c>
      <c r="K7" s="26"/>
      <c r="L7" s="26"/>
      <c r="M7" s="51">
        <f>M8</f>
        <v>91022.908358000001</v>
      </c>
      <c r="N7" s="5"/>
    </row>
    <row r="8" spans="1:16" s="35" customFormat="1" ht="75" x14ac:dyDescent="0.25">
      <c r="A8" s="54" t="s">
        <v>9</v>
      </c>
      <c r="B8" s="54" t="s">
        <v>26</v>
      </c>
      <c r="C8" s="54"/>
      <c r="D8" s="54"/>
      <c r="E8" s="55"/>
      <c r="F8" s="56">
        <f>F9+F13+F15</f>
        <v>127122.647</v>
      </c>
      <c r="G8" s="56">
        <f t="shared" ref="G8:J8" si="1">G9+G13+G15</f>
        <v>36099.738642000004</v>
      </c>
      <c r="H8" s="56">
        <f t="shared" si="1"/>
        <v>91022.908358000001</v>
      </c>
      <c r="I8" s="55">
        <f t="shared" si="1"/>
        <v>0</v>
      </c>
      <c r="J8" s="56">
        <f t="shared" si="1"/>
        <v>91022.908358000001</v>
      </c>
      <c r="K8" s="57"/>
      <c r="L8" s="57"/>
      <c r="M8" s="56">
        <f t="shared" ref="M8" si="2">M9+M13+M15</f>
        <v>91022.908358000001</v>
      </c>
      <c r="N8" s="55"/>
    </row>
    <row r="9" spans="1:16" s="35" customFormat="1" ht="56.25" x14ac:dyDescent="0.25">
      <c r="A9" s="58" t="s">
        <v>6</v>
      </c>
      <c r="B9" s="41" t="s">
        <v>51</v>
      </c>
      <c r="C9" s="42"/>
      <c r="D9" s="42"/>
      <c r="E9" s="59"/>
      <c r="F9" s="60">
        <f>SUM(F10:F12)</f>
        <v>108000</v>
      </c>
      <c r="G9" s="60">
        <f t="shared" ref="G9:M9" si="3">SUM(G10:G12)</f>
        <v>33848.535642000003</v>
      </c>
      <c r="H9" s="60">
        <f t="shared" si="3"/>
        <v>74151.464357999997</v>
      </c>
      <c r="I9" s="59">
        <f t="shared" si="3"/>
        <v>0</v>
      </c>
      <c r="J9" s="60">
        <f t="shared" si="3"/>
        <v>74151.464357999997</v>
      </c>
      <c r="K9" s="61"/>
      <c r="L9" s="61"/>
      <c r="M9" s="60">
        <f t="shared" si="3"/>
        <v>74151.464357999997</v>
      </c>
      <c r="N9" s="59"/>
    </row>
    <row r="10" spans="1:16" ht="356.25" x14ac:dyDescent="0.25">
      <c r="A10" s="8">
        <v>1</v>
      </c>
      <c r="B10" s="7" t="s">
        <v>50</v>
      </c>
      <c r="C10" s="8">
        <v>7568910</v>
      </c>
      <c r="D10" s="8" t="s">
        <v>72</v>
      </c>
      <c r="E10" s="29">
        <v>229465.079</v>
      </c>
      <c r="F10" s="62">
        <v>40000</v>
      </c>
      <c r="G10" s="66">
        <v>28998.780350000001</v>
      </c>
      <c r="H10" s="62">
        <f>F10-G10</f>
        <v>11001.219649999999</v>
      </c>
      <c r="I10" s="62"/>
      <c r="J10" s="62">
        <f>H10</f>
        <v>11001.219649999999</v>
      </c>
      <c r="K10" s="63" t="s">
        <v>58</v>
      </c>
      <c r="L10" s="36" t="s">
        <v>57</v>
      </c>
      <c r="M10" s="62">
        <f>J10</f>
        <v>11001.219649999999</v>
      </c>
      <c r="N10" s="29"/>
    </row>
    <row r="11" spans="1:16" ht="409.5" x14ac:dyDescent="0.25">
      <c r="A11" s="8">
        <v>2</v>
      </c>
      <c r="B11" s="7" t="s">
        <v>53</v>
      </c>
      <c r="C11" s="8">
        <v>7853204</v>
      </c>
      <c r="D11" s="8" t="s">
        <v>63</v>
      </c>
      <c r="E11" s="29">
        <v>709255.53700000001</v>
      </c>
      <c r="F11" s="29">
        <v>63000</v>
      </c>
      <c r="G11" s="64">
        <v>0</v>
      </c>
      <c r="H11" s="29">
        <f>F11-G11</f>
        <v>63000</v>
      </c>
      <c r="I11" s="29"/>
      <c r="J11" s="29">
        <f>H11</f>
        <v>63000</v>
      </c>
      <c r="K11" s="63" t="s">
        <v>59</v>
      </c>
      <c r="L11" s="36" t="s">
        <v>60</v>
      </c>
      <c r="M11" s="29">
        <f>J11</f>
        <v>63000</v>
      </c>
      <c r="N11" s="29" t="s">
        <v>55</v>
      </c>
    </row>
    <row r="12" spans="1:16" ht="56.25" x14ac:dyDescent="0.25">
      <c r="A12" s="8">
        <v>3</v>
      </c>
      <c r="B12" s="7" t="s">
        <v>53</v>
      </c>
      <c r="C12" s="8">
        <v>7853204</v>
      </c>
      <c r="D12" s="8" t="s">
        <v>63</v>
      </c>
      <c r="E12" s="29">
        <v>709255.53700000001</v>
      </c>
      <c r="F12" s="29">
        <v>5000</v>
      </c>
      <c r="G12" s="78">
        <v>4849.7552919999998</v>
      </c>
      <c r="H12" s="78">
        <v>150.244708</v>
      </c>
      <c r="I12" s="77"/>
      <c r="J12" s="78">
        <f>H12</f>
        <v>150.244708</v>
      </c>
      <c r="K12" s="36" t="s">
        <v>61</v>
      </c>
      <c r="L12" s="36" t="s">
        <v>60</v>
      </c>
      <c r="M12" s="62">
        <f>J12</f>
        <v>150.244708</v>
      </c>
      <c r="N12" s="29" t="s">
        <v>56</v>
      </c>
    </row>
    <row r="13" spans="1:16" s="35" customFormat="1" ht="56.25" x14ac:dyDescent="0.25">
      <c r="A13" s="58" t="s">
        <v>7</v>
      </c>
      <c r="B13" s="41" t="s">
        <v>52</v>
      </c>
      <c r="C13" s="42"/>
      <c r="D13" s="42"/>
      <c r="E13" s="59"/>
      <c r="F13" s="59">
        <f>F14</f>
        <v>15000</v>
      </c>
      <c r="G13" s="59">
        <f t="shared" ref="G13" si="4">G14</f>
        <v>0</v>
      </c>
      <c r="H13" s="59">
        <f t="shared" ref="H13" si="5">H14</f>
        <v>15000</v>
      </c>
      <c r="I13" s="59">
        <f t="shared" ref="I13" si="6">I14</f>
        <v>0</v>
      </c>
      <c r="J13" s="59">
        <f t="shared" ref="J13" si="7">J14</f>
        <v>15000</v>
      </c>
      <c r="K13" s="61"/>
      <c r="L13" s="61"/>
      <c r="M13" s="59">
        <f t="shared" ref="M13" si="8">M14</f>
        <v>15000</v>
      </c>
      <c r="N13" s="59"/>
    </row>
    <row r="14" spans="1:16" ht="356.25" x14ac:dyDescent="0.25">
      <c r="A14" s="8">
        <v>1</v>
      </c>
      <c r="B14" s="7" t="s">
        <v>50</v>
      </c>
      <c r="C14" s="8">
        <v>7568910</v>
      </c>
      <c r="D14" s="8" t="s">
        <v>72</v>
      </c>
      <c r="E14" s="29">
        <v>229465.079</v>
      </c>
      <c r="F14" s="29">
        <v>15000</v>
      </c>
      <c r="G14" s="29"/>
      <c r="H14" s="29">
        <f>F14-G14</f>
        <v>15000</v>
      </c>
      <c r="I14" s="29"/>
      <c r="J14" s="29">
        <f>H14</f>
        <v>15000</v>
      </c>
      <c r="K14" s="63" t="s">
        <v>58</v>
      </c>
      <c r="L14" s="36" t="s">
        <v>57</v>
      </c>
      <c r="M14" s="29">
        <f>J14</f>
        <v>15000</v>
      </c>
      <c r="N14" s="29"/>
    </row>
    <row r="15" spans="1:16" s="6" customFormat="1" ht="51.75" customHeight="1" x14ac:dyDescent="0.3">
      <c r="A15" s="40" t="s">
        <v>70</v>
      </c>
      <c r="B15" s="41" t="s">
        <v>66</v>
      </c>
      <c r="C15" s="41"/>
      <c r="D15" s="42"/>
      <c r="E15" s="43">
        <f>E16</f>
        <v>5500</v>
      </c>
      <c r="F15" s="50">
        <f>F16</f>
        <v>4122.6469999999999</v>
      </c>
      <c r="G15" s="50">
        <f t="shared" ref="G15:J15" si="9">G16</f>
        <v>2251.203</v>
      </c>
      <c r="H15" s="50">
        <f t="shared" si="9"/>
        <v>1871.444</v>
      </c>
      <c r="I15" s="50">
        <f t="shared" si="9"/>
        <v>0</v>
      </c>
      <c r="J15" s="50">
        <f t="shared" si="9"/>
        <v>1871.444</v>
      </c>
      <c r="K15" s="43"/>
      <c r="L15" s="43"/>
      <c r="M15" s="50">
        <f t="shared" ref="M15" si="10">M16</f>
        <v>1871.444</v>
      </c>
      <c r="N15" s="43"/>
    </row>
    <row r="16" spans="1:16" s="44" customFormat="1" ht="263.25" customHeight="1" x14ac:dyDescent="0.3">
      <c r="A16" s="45">
        <v>1</v>
      </c>
      <c r="B16" s="46" t="s">
        <v>67</v>
      </c>
      <c r="C16" s="46">
        <v>7560941</v>
      </c>
      <c r="D16" s="47" t="s">
        <v>68</v>
      </c>
      <c r="E16" s="48">
        <v>5500</v>
      </c>
      <c r="F16" s="65">
        <v>4122.6469999999999</v>
      </c>
      <c r="G16" s="65">
        <f>F16-H16</f>
        <v>2251.203</v>
      </c>
      <c r="H16" s="65">
        <v>1871.444</v>
      </c>
      <c r="I16" s="65"/>
      <c r="J16" s="65">
        <v>1871.444</v>
      </c>
      <c r="K16" s="75" t="s">
        <v>78</v>
      </c>
      <c r="L16" s="48" t="s">
        <v>71</v>
      </c>
      <c r="M16" s="52">
        <f>J16</f>
        <v>1871.444</v>
      </c>
      <c r="N16" s="49" t="s">
        <v>69</v>
      </c>
    </row>
    <row r="18" spans="2:14" x14ac:dyDescent="0.25">
      <c r="H18" s="37"/>
      <c r="I18" s="37"/>
      <c r="J18" s="37"/>
      <c r="K18" s="37"/>
      <c r="L18" s="97" t="s">
        <v>62</v>
      </c>
      <c r="M18" s="97"/>
      <c r="N18" s="97"/>
    </row>
    <row r="19" spans="2:14" x14ac:dyDescent="0.25">
      <c r="B19" s="82"/>
      <c r="C19" s="82"/>
      <c r="D19" s="82"/>
      <c r="E19" s="82"/>
      <c r="H19" s="37"/>
      <c r="I19" s="37"/>
      <c r="J19" s="37"/>
      <c r="K19" s="37"/>
      <c r="L19" s="37"/>
      <c r="M19" s="37"/>
      <c r="N19" s="37"/>
    </row>
    <row r="24" spans="2:14" x14ac:dyDescent="0.25">
      <c r="K24" s="38"/>
    </row>
    <row r="41" spans="11:11" x14ac:dyDescent="0.25">
      <c r="K41" s="53"/>
    </row>
    <row r="64" spans="11:11" x14ac:dyDescent="0.25">
      <c r="K64" s="32">
        <f>127122.647-36495.056-90627.591</f>
        <v>0</v>
      </c>
    </row>
  </sheetData>
  <mergeCells count="21">
    <mergeCell ref="A1:N1"/>
    <mergeCell ref="A2:N2"/>
    <mergeCell ref="A4:A6"/>
    <mergeCell ref="B4:B6"/>
    <mergeCell ref="C4:C6"/>
    <mergeCell ref="D4:E4"/>
    <mergeCell ref="F4:F6"/>
    <mergeCell ref="G4:G6"/>
    <mergeCell ref="N4:N6"/>
    <mergeCell ref="M3:N3"/>
    <mergeCell ref="B19:E19"/>
    <mergeCell ref="L4:L6"/>
    <mergeCell ref="K4:K6"/>
    <mergeCell ref="M4:M6"/>
    <mergeCell ref="H4:H6"/>
    <mergeCell ref="I4:J4"/>
    <mergeCell ref="D5:D6"/>
    <mergeCell ref="E5:E6"/>
    <mergeCell ref="I5:I6"/>
    <mergeCell ref="J5:J6"/>
    <mergeCell ref="L18:N18"/>
  </mergeCells>
  <printOptions horizontalCentered="1"/>
  <pageMargins left="0" right="0" top="0.25" bottom="0.2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70" zoomScaleNormal="70" workbookViewId="0">
      <selection activeCell="C13" sqref="C13"/>
    </sheetView>
  </sheetViews>
  <sheetFormatPr defaultColWidth="9.140625" defaultRowHeight="18.75" x14ac:dyDescent="0.3"/>
  <cols>
    <col min="1" max="1" width="6.85546875" style="1" customWidth="1"/>
    <col min="2" max="2" width="52.7109375" style="1" customWidth="1"/>
    <col min="3" max="3" width="14.5703125" style="1" customWidth="1"/>
    <col min="4" max="4" width="17.28515625" style="2" customWidth="1"/>
    <col min="5" max="5" width="13.7109375" style="12" customWidth="1"/>
    <col min="6" max="7" width="14.5703125" style="12" customWidth="1"/>
    <col min="8" max="9" width="15.140625" style="12" customWidth="1"/>
    <col min="10" max="10" width="18.140625" style="12" customWidth="1"/>
    <col min="11" max="11" width="15.140625" style="12" customWidth="1"/>
    <col min="12" max="12" width="16.42578125" style="12" customWidth="1"/>
    <col min="13" max="14" width="15.140625" style="12" customWidth="1"/>
    <col min="15" max="16384" width="9.140625" style="1"/>
  </cols>
  <sheetData>
    <row r="1" spans="1:16" ht="13.5" customHeight="1" x14ac:dyDescent="0.3">
      <c r="H1" s="100"/>
      <c r="I1" s="100"/>
      <c r="J1" s="100"/>
      <c r="K1" s="100"/>
      <c r="L1" s="100"/>
      <c r="M1" s="100"/>
      <c r="N1" s="100"/>
    </row>
    <row r="2" spans="1:16" ht="34.5" customHeight="1" x14ac:dyDescent="0.3">
      <c r="A2" s="82" t="s">
        <v>36</v>
      </c>
      <c r="B2" s="82"/>
      <c r="C2" s="82"/>
      <c r="D2" s="82"/>
      <c r="E2" s="82"/>
      <c r="F2" s="82"/>
      <c r="G2" s="82"/>
      <c r="H2" s="82"/>
      <c r="I2" s="82"/>
      <c r="J2" s="82"/>
      <c r="K2" s="82"/>
      <c r="L2" s="82"/>
      <c r="M2" s="82"/>
      <c r="N2" s="82"/>
    </row>
    <row r="3" spans="1:16" ht="24" customHeight="1" x14ac:dyDescent="0.3">
      <c r="A3" s="83" t="s">
        <v>22</v>
      </c>
      <c r="B3" s="83"/>
      <c r="C3" s="83"/>
      <c r="D3" s="83"/>
      <c r="E3" s="83"/>
      <c r="F3" s="83"/>
      <c r="G3" s="83"/>
      <c r="H3" s="83"/>
      <c r="I3" s="83"/>
      <c r="J3" s="83"/>
      <c r="K3" s="83"/>
      <c r="L3" s="83"/>
      <c r="M3" s="83"/>
      <c r="N3" s="83"/>
    </row>
    <row r="4" spans="1:16" ht="27" customHeight="1" x14ac:dyDescent="0.3">
      <c r="E4" s="3"/>
      <c r="F4" s="3"/>
      <c r="G4" s="3"/>
      <c r="H4" s="3"/>
      <c r="I4" s="3"/>
      <c r="J4" s="3"/>
      <c r="K4" s="3"/>
      <c r="L4" s="3"/>
      <c r="M4" s="3"/>
      <c r="N4" s="21" t="s">
        <v>0</v>
      </c>
    </row>
    <row r="5" spans="1:16" s="30" customFormat="1" ht="39" customHeight="1" x14ac:dyDescent="0.25">
      <c r="A5" s="101" t="s">
        <v>1</v>
      </c>
      <c r="B5" s="84" t="s">
        <v>2</v>
      </c>
      <c r="C5" s="84" t="s">
        <v>8</v>
      </c>
      <c r="D5" s="87" t="s">
        <v>3</v>
      </c>
      <c r="E5" s="87"/>
      <c r="F5" s="88" t="s">
        <v>33</v>
      </c>
      <c r="G5" s="88" t="s">
        <v>23</v>
      </c>
      <c r="H5" s="88" t="s">
        <v>34</v>
      </c>
      <c r="I5" s="79" t="s">
        <v>21</v>
      </c>
      <c r="J5" s="79"/>
      <c r="K5" s="104" t="s">
        <v>25</v>
      </c>
      <c r="L5" s="88" t="s">
        <v>31</v>
      </c>
      <c r="M5" s="88" t="s">
        <v>32</v>
      </c>
      <c r="N5" s="88" t="s">
        <v>13</v>
      </c>
    </row>
    <row r="6" spans="1:16" s="30" customFormat="1" ht="39" customHeight="1" x14ac:dyDescent="0.25">
      <c r="A6" s="102"/>
      <c r="B6" s="85"/>
      <c r="C6" s="85"/>
      <c r="D6" s="87" t="s">
        <v>4</v>
      </c>
      <c r="E6" s="91" t="s">
        <v>14</v>
      </c>
      <c r="F6" s="89"/>
      <c r="G6" s="89"/>
      <c r="H6" s="89"/>
      <c r="I6" s="79" t="s">
        <v>20</v>
      </c>
      <c r="J6" s="79" t="s">
        <v>24</v>
      </c>
      <c r="K6" s="105"/>
      <c r="L6" s="89"/>
      <c r="M6" s="89"/>
      <c r="N6" s="89"/>
    </row>
    <row r="7" spans="1:16" s="30" customFormat="1" ht="97.5" customHeight="1" x14ac:dyDescent="0.25">
      <c r="A7" s="103"/>
      <c r="B7" s="86"/>
      <c r="C7" s="86"/>
      <c r="D7" s="87"/>
      <c r="E7" s="92"/>
      <c r="F7" s="90"/>
      <c r="G7" s="90"/>
      <c r="H7" s="90"/>
      <c r="I7" s="79"/>
      <c r="J7" s="79"/>
      <c r="K7" s="106"/>
      <c r="L7" s="90"/>
      <c r="M7" s="90"/>
      <c r="N7" s="90"/>
      <c r="P7" s="14"/>
    </row>
    <row r="8" spans="1:16" s="30" customFormat="1" ht="38.25" customHeight="1" x14ac:dyDescent="0.25">
      <c r="A8" s="4"/>
      <c r="B8" s="4" t="s">
        <v>5</v>
      </c>
      <c r="C8" s="4"/>
      <c r="D8" s="4"/>
      <c r="E8" s="5"/>
      <c r="F8" s="5"/>
      <c r="G8" s="5"/>
      <c r="H8" s="5"/>
      <c r="I8" s="5"/>
      <c r="J8" s="5"/>
      <c r="K8" s="26"/>
      <c r="L8" s="5"/>
      <c r="M8" s="5"/>
      <c r="N8" s="5"/>
    </row>
    <row r="9" spans="1:16" s="30" customFormat="1" ht="38.25" customHeight="1" x14ac:dyDescent="0.25">
      <c r="A9" s="22" t="s">
        <v>9</v>
      </c>
      <c r="B9" s="22" t="s">
        <v>48</v>
      </c>
      <c r="C9" s="22"/>
      <c r="D9" s="22"/>
      <c r="E9" s="16"/>
      <c r="F9" s="16"/>
      <c r="G9" s="16"/>
      <c r="H9" s="16"/>
      <c r="I9" s="16"/>
      <c r="J9" s="16"/>
      <c r="K9" s="27"/>
      <c r="L9" s="16"/>
      <c r="M9" s="16"/>
      <c r="N9" s="16"/>
    </row>
    <row r="10" spans="1:16" s="30" customFormat="1" x14ac:dyDescent="0.25">
      <c r="A10" s="8">
        <v>1</v>
      </c>
      <c r="B10" s="7" t="s">
        <v>10</v>
      </c>
      <c r="C10" s="7"/>
      <c r="D10" s="8"/>
      <c r="E10" s="29"/>
      <c r="F10" s="29"/>
      <c r="G10" s="29"/>
      <c r="H10" s="29"/>
      <c r="I10" s="29"/>
      <c r="J10" s="29"/>
      <c r="K10" s="36"/>
      <c r="L10" s="29"/>
      <c r="M10" s="29"/>
      <c r="N10" s="29"/>
    </row>
    <row r="11" spans="1:16" s="30" customFormat="1" x14ac:dyDescent="0.25">
      <c r="A11" s="8">
        <v>2</v>
      </c>
      <c r="B11" s="7" t="s">
        <v>10</v>
      </c>
      <c r="C11" s="7"/>
      <c r="D11" s="8"/>
      <c r="E11" s="29"/>
      <c r="F11" s="29"/>
      <c r="G11" s="29"/>
      <c r="H11" s="29"/>
      <c r="I11" s="29"/>
      <c r="J11" s="29"/>
      <c r="K11" s="36"/>
      <c r="L11" s="29"/>
      <c r="M11" s="29"/>
      <c r="N11" s="29"/>
    </row>
    <row r="12" spans="1:16" s="35" customFormat="1" ht="56.25" x14ac:dyDescent="0.25">
      <c r="A12" s="19" t="s">
        <v>11</v>
      </c>
      <c r="B12" s="19" t="s">
        <v>15</v>
      </c>
      <c r="C12" s="18"/>
      <c r="D12" s="19"/>
      <c r="E12" s="28"/>
      <c r="F12" s="28"/>
      <c r="G12" s="28"/>
      <c r="H12" s="28"/>
      <c r="I12" s="28"/>
      <c r="J12" s="28"/>
      <c r="K12" s="34"/>
      <c r="L12" s="28"/>
      <c r="M12" s="28"/>
      <c r="N12" s="28"/>
    </row>
    <row r="13" spans="1:16" s="30" customFormat="1" ht="22.5" customHeight="1" x14ac:dyDescent="0.25">
      <c r="A13" s="8">
        <v>1</v>
      </c>
      <c r="B13" s="7" t="s">
        <v>10</v>
      </c>
      <c r="C13" s="7"/>
      <c r="D13" s="8"/>
      <c r="E13" s="29"/>
      <c r="F13" s="29"/>
      <c r="G13" s="29"/>
      <c r="H13" s="29"/>
      <c r="I13" s="29"/>
      <c r="J13" s="29"/>
      <c r="K13" s="36"/>
      <c r="L13" s="29"/>
      <c r="M13" s="29"/>
      <c r="N13" s="29"/>
    </row>
    <row r="14" spans="1:16" s="30" customFormat="1" ht="22.5" customHeight="1" x14ac:dyDescent="0.25">
      <c r="A14" s="8">
        <v>2</v>
      </c>
      <c r="B14" s="7" t="s">
        <v>10</v>
      </c>
      <c r="C14" s="7"/>
      <c r="D14" s="8"/>
      <c r="E14" s="29"/>
      <c r="F14" s="29"/>
      <c r="G14" s="29"/>
      <c r="H14" s="29"/>
      <c r="I14" s="29"/>
      <c r="J14" s="29"/>
      <c r="K14" s="36"/>
      <c r="L14" s="29"/>
      <c r="M14" s="29"/>
      <c r="N14" s="29"/>
    </row>
    <row r="15" spans="1:16" s="35" customFormat="1" ht="37.5" x14ac:dyDescent="0.25">
      <c r="A15" s="19" t="s">
        <v>16</v>
      </c>
      <c r="B15" s="19" t="s">
        <v>49</v>
      </c>
      <c r="C15" s="18"/>
      <c r="D15" s="19"/>
      <c r="E15" s="28"/>
      <c r="F15" s="28"/>
      <c r="G15" s="28"/>
      <c r="H15" s="28"/>
      <c r="I15" s="28"/>
      <c r="J15" s="28"/>
      <c r="K15" s="34"/>
      <c r="L15" s="28"/>
      <c r="M15" s="28"/>
      <c r="N15" s="28"/>
    </row>
    <row r="16" spans="1:16" s="30" customFormat="1" ht="22.5" customHeight="1" x14ac:dyDescent="0.25">
      <c r="A16" s="8">
        <v>1</v>
      </c>
      <c r="B16" s="7" t="s">
        <v>10</v>
      </c>
      <c r="C16" s="7"/>
      <c r="D16" s="8"/>
      <c r="E16" s="29"/>
      <c r="F16" s="29"/>
      <c r="G16" s="29"/>
      <c r="H16" s="29"/>
      <c r="I16" s="29"/>
      <c r="J16" s="29"/>
      <c r="K16" s="36"/>
      <c r="L16" s="29"/>
      <c r="M16" s="29"/>
      <c r="N16" s="29"/>
    </row>
    <row r="17" spans="1:14" s="30" customFormat="1" ht="22.5" customHeight="1" x14ac:dyDescent="0.25">
      <c r="A17" s="8">
        <v>2</v>
      </c>
      <c r="B17" s="7" t="s">
        <v>10</v>
      </c>
      <c r="C17" s="7"/>
      <c r="D17" s="8"/>
      <c r="E17" s="29"/>
      <c r="F17" s="29"/>
      <c r="G17" s="29"/>
      <c r="H17" s="29"/>
      <c r="I17" s="29"/>
      <c r="J17" s="29"/>
      <c r="K17" s="29"/>
      <c r="L17" s="29"/>
      <c r="M17" s="29"/>
      <c r="N17" s="29"/>
    </row>
    <row r="18" spans="1:14" s="35" customFormat="1" x14ac:dyDescent="0.25">
      <c r="A18" s="19" t="s">
        <v>17</v>
      </c>
      <c r="B18" s="19" t="s">
        <v>18</v>
      </c>
      <c r="C18" s="18"/>
      <c r="D18" s="19"/>
      <c r="E18" s="28"/>
      <c r="F18" s="28"/>
      <c r="G18" s="28"/>
      <c r="H18" s="28"/>
      <c r="I18" s="28"/>
      <c r="J18" s="28"/>
      <c r="K18" s="28"/>
      <c r="L18" s="28"/>
      <c r="M18" s="28"/>
      <c r="N18" s="28"/>
    </row>
    <row r="19" spans="1:14" s="30" customFormat="1" ht="22.5" customHeight="1" x14ac:dyDescent="0.25">
      <c r="A19" s="8">
        <v>1</v>
      </c>
      <c r="B19" s="7" t="s">
        <v>10</v>
      </c>
      <c r="C19" s="7"/>
      <c r="D19" s="8"/>
      <c r="E19" s="29"/>
      <c r="F19" s="29"/>
      <c r="G19" s="29"/>
      <c r="H19" s="29"/>
      <c r="I19" s="29"/>
      <c r="J19" s="29"/>
      <c r="K19" s="29"/>
      <c r="L19" s="29"/>
      <c r="M19" s="29"/>
      <c r="N19" s="29"/>
    </row>
    <row r="20" spans="1:14" s="30" customFormat="1" ht="22.5" customHeight="1" x14ac:dyDescent="0.25">
      <c r="A20" s="8">
        <v>2</v>
      </c>
      <c r="B20" s="7" t="s">
        <v>10</v>
      </c>
      <c r="C20" s="7"/>
      <c r="D20" s="8"/>
      <c r="E20" s="29"/>
      <c r="F20" s="29"/>
      <c r="G20" s="29"/>
      <c r="H20" s="29"/>
      <c r="I20" s="29"/>
      <c r="J20" s="29"/>
      <c r="K20" s="29"/>
      <c r="L20" s="29"/>
      <c r="M20" s="29"/>
      <c r="N20" s="29"/>
    </row>
    <row r="21" spans="1:14" ht="6.75" customHeight="1" x14ac:dyDescent="0.3">
      <c r="A21" s="9"/>
      <c r="B21" s="9"/>
      <c r="C21" s="9"/>
      <c r="D21" s="10"/>
      <c r="E21" s="11"/>
      <c r="F21" s="11"/>
      <c r="G21" s="11"/>
      <c r="H21" s="11"/>
      <c r="I21" s="11"/>
      <c r="J21" s="11"/>
      <c r="K21" s="11"/>
      <c r="L21" s="11"/>
      <c r="M21" s="11"/>
      <c r="N21" s="11"/>
    </row>
    <row r="23" spans="1:14" ht="28.5" customHeight="1" x14ac:dyDescent="0.3">
      <c r="B23" s="13" t="s">
        <v>12</v>
      </c>
      <c r="H23" s="15"/>
      <c r="I23" s="15"/>
      <c r="J23" s="15"/>
      <c r="K23" s="15"/>
      <c r="L23" s="15"/>
      <c r="M23" s="15"/>
      <c r="N23" s="15"/>
    </row>
    <row r="24" spans="1:14" x14ac:dyDescent="0.3">
      <c r="B24" s="107" t="s">
        <v>19</v>
      </c>
      <c r="C24" s="107"/>
      <c r="D24" s="107"/>
      <c r="E24" s="107"/>
      <c r="H24" s="80" t="s">
        <v>47</v>
      </c>
      <c r="I24" s="80"/>
      <c r="J24" s="80"/>
      <c r="K24" s="80"/>
      <c r="L24" s="80"/>
      <c r="M24" s="80"/>
      <c r="N24" s="80"/>
    </row>
  </sheetData>
  <mergeCells count="21">
    <mergeCell ref="E6:E7"/>
    <mergeCell ref="B24:E24"/>
    <mergeCell ref="D6:D7"/>
    <mergeCell ref="H24:N24"/>
    <mergeCell ref="M5:M7"/>
    <mergeCell ref="H1:N1"/>
    <mergeCell ref="N5:N7"/>
    <mergeCell ref="H5:H7"/>
    <mergeCell ref="L5:L7"/>
    <mergeCell ref="I5:J5"/>
    <mergeCell ref="I6:I7"/>
    <mergeCell ref="J6:J7"/>
    <mergeCell ref="A2:N2"/>
    <mergeCell ref="A3:N3"/>
    <mergeCell ref="A5:A7"/>
    <mergeCell ref="B5:B7"/>
    <mergeCell ref="C5:C7"/>
    <mergeCell ref="D5:E5"/>
    <mergeCell ref="F5:F7"/>
    <mergeCell ref="K5:K7"/>
    <mergeCell ref="G5:G7"/>
  </mergeCells>
  <printOptions horizontalCentered="1"/>
  <pageMargins left="0.5" right="0.5" top="0.75" bottom="0.5" header="0.3" footer="0.3"/>
  <pageSetup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1. TgBotrivon_T</vt:lpstr>
      <vt:lpstr>2. Keo dai gn NSTW 22</vt:lpstr>
      <vt:lpstr>3. Kéo dài gn von NSDP 23</vt:lpstr>
      <vt:lpstr>'1. TgBotrivon_T'!Print_Area</vt:lpstr>
      <vt:lpstr>'2. Keo dai gn NSTW 22'!Print_Area</vt:lpstr>
      <vt:lpstr>'3. Kéo dài gn von NSDP 23'!Print_Area</vt:lpstr>
      <vt:lpstr>'1. TgBotrivon_T'!Print_Titles</vt:lpstr>
      <vt:lpstr>'2. Keo dai gn NSTW 22'!Print_Titles</vt:lpstr>
      <vt:lpstr>'3. Kéo dài gn von NSDP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Thieu Dinh Long</dc:creator>
  <cp:lastModifiedBy>Vanxuan</cp:lastModifiedBy>
  <cp:lastPrinted>2023-02-09T07:12:43Z</cp:lastPrinted>
  <dcterms:created xsi:type="dcterms:W3CDTF">2020-07-30T14:26:05Z</dcterms:created>
  <dcterms:modified xsi:type="dcterms:W3CDTF">2023-02-09T07:21:53Z</dcterms:modified>
</cp:coreProperties>
</file>